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enblad\Dropbox\Statistics Textbook\"/>
    </mc:Choice>
  </mc:AlternateContent>
  <xr:revisionPtr revIDLastSave="0" documentId="13_ncr:1_{3C1119C0-E83C-45FB-8654-5278809B2082}" xr6:coauthVersionLast="44" xr6:coauthVersionMax="44" xr10:uidLastSave="{00000000-0000-0000-0000-000000000000}"/>
  <bookViews>
    <workbookView xWindow="19080" yWindow="-120" windowWidth="19440" windowHeight="15000" xr2:uid="{00000000-000D-0000-FFFF-FFFF00000000}"/>
  </bookViews>
  <sheets>
    <sheet name="Calcula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I40" i="1" l="1"/>
  <c r="I47" i="1" l="1"/>
  <c r="I46" i="1"/>
  <c r="I45" i="1"/>
  <c r="I42" i="1"/>
  <c r="I41" i="1"/>
  <c r="I31" i="1"/>
  <c r="I4" i="1"/>
  <c r="D15" i="1"/>
  <c r="D14" i="1"/>
  <c r="D13" i="1"/>
  <c r="D12" i="1"/>
  <c r="D11" i="1"/>
  <c r="D10" i="1"/>
  <c r="I9" i="1"/>
  <c r="H11" i="1" s="1"/>
  <c r="H13" i="1" l="1"/>
</calcChain>
</file>

<file path=xl/sharedStrings.xml><?xml version="1.0" encoding="utf-8"?>
<sst xmlns="http://schemas.openxmlformats.org/spreadsheetml/2006/main" count="65" uniqueCount="59">
  <si>
    <t>EFFECT SIZE</t>
  </si>
  <si>
    <r>
      <t>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</si>
  <si>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df</t>
    </r>
  </si>
  <si>
    <t>t =</t>
  </si>
  <si>
    <t>df =</t>
  </si>
  <si>
    <r>
      <t xml:space="preserve">r =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√</t>
    </r>
  </si>
  <si>
    <t>of the variance of __ are explained by __</t>
  </si>
  <si>
    <t>Statistic</t>
  </si>
  <si>
    <t>Std. Error</t>
  </si>
  <si>
    <t>Skewdness 1</t>
  </si>
  <si>
    <t>Kurtosis 1</t>
  </si>
  <si>
    <t>Skewdness 2</t>
  </si>
  <si>
    <t>Kurtosis 2</t>
  </si>
  <si>
    <t>Less than 3.0 means the coefficients for skewness and kurtosis were within the 95% limits on a normally distributed curve</t>
  </si>
  <si>
    <t>TESTS FOR NORMALITY</t>
  </si>
  <si>
    <r>
      <t xml:space="preserve">r = </t>
    </r>
    <r>
      <rPr>
        <sz val="11"/>
        <color theme="1"/>
        <rFont val="Calibri"/>
        <family val="2"/>
        <scheme val="minor"/>
      </rPr>
      <t xml:space="preserve"> √</t>
    </r>
  </si>
  <si>
    <t>HOMOGENEITY OF VARIANCE</t>
  </si>
  <si>
    <t>Have homogeneity of variance if Levene’s test is greater than .05</t>
  </si>
  <si>
    <t xml:space="preserve"> </t>
  </si>
  <si>
    <t>INTERVAL DATA</t>
  </si>
  <si>
    <t>INDEPENDENCE</t>
  </si>
  <si>
    <t xml:space="preserve">The dependent variable and the scale of measurement is interval (continuous). </t>
  </si>
  <si>
    <t>Effect size</t>
  </si>
  <si>
    <t>Check missing data:  There are no missing data and one outlier (case # 27) indicated by the box and whiskers output.</t>
  </si>
  <si>
    <t>Outliers - On the box and whiskers: Note any, may eliminate them</t>
  </si>
  <si>
    <t>Skewdness 3</t>
  </si>
  <si>
    <t>Kurtosis 3</t>
  </si>
  <si>
    <t xml:space="preserve"> z scores</t>
  </si>
  <si>
    <t>Kolmogorov-Smirnov coefficients significant over .05 assumption of normally distributed data met</t>
  </si>
  <si>
    <t>One var not affected by other if different people took the test: Assumption violated if same people took test.</t>
  </si>
  <si>
    <t>SIT Mean</t>
  </si>
  <si>
    <t>Means</t>
  </si>
  <si>
    <t>Variance</t>
  </si>
  <si>
    <t>Ethnicity</t>
  </si>
  <si>
    <t>SD</t>
  </si>
  <si>
    <t>H</t>
  </si>
  <si>
    <t>W</t>
  </si>
  <si>
    <t>AA</t>
  </si>
  <si>
    <t>LOC Mean</t>
  </si>
  <si>
    <t xml:space="preserve">Z score = </t>
  </si>
  <si>
    <t>X - mean</t>
  </si>
  <si>
    <t>Z Score</t>
  </si>
  <si>
    <t>Mean Eth</t>
  </si>
  <si>
    <t>Field, p. 798</t>
  </si>
  <si>
    <t>pos larger column</t>
  </si>
  <si>
    <t>neg smaller column</t>
  </si>
  <si>
    <t>Percentile</t>
  </si>
  <si>
    <t>Reading Intervention</t>
  </si>
  <si>
    <t>Reading Scores</t>
  </si>
  <si>
    <t>School A</t>
  </si>
  <si>
    <t>District</t>
  </si>
  <si>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1% = small</t>
    </r>
  </si>
  <si>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</t>
    </r>
  </si>
  <si>
    <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</si>
  <si>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9% = medium</t>
    </r>
  </si>
  <si>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25% = large</t>
    </r>
  </si>
  <si>
    <r>
      <rPr>
        <i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.10 = small</t>
    </r>
  </si>
  <si>
    <r>
      <rPr>
        <i/>
        <sz val="11"/>
        <color theme="1"/>
        <rFont val="Calibri"/>
        <family val="2"/>
        <scheme val="minor"/>
      </rPr>
      <t xml:space="preserve">r </t>
    </r>
    <r>
      <rPr>
        <sz val="11"/>
        <color theme="1"/>
        <rFont val="Calibri"/>
        <family val="2"/>
        <scheme val="minor"/>
      </rPr>
      <t>= .30 = medium</t>
    </r>
  </si>
  <si>
    <r>
      <rPr>
        <i/>
        <sz val="11"/>
        <color theme="1"/>
        <rFont val="Calibri"/>
        <family val="2"/>
        <scheme val="minor"/>
      </rPr>
      <t xml:space="preserve">r </t>
    </r>
    <r>
      <rPr>
        <sz val="11"/>
        <color theme="1"/>
        <rFont val="Calibri"/>
        <family val="2"/>
        <scheme val="minor"/>
      </rPr>
      <t>= .50 = large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</si>
</sst>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2" fontId="2" fillId="0" borderId="2" xfId="0" applyNumberFormat="1" applyFont="1" applyBorder="1"/>
    <xf numFmtId="9" fontId="2" fillId="0" borderId="2" xfId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/>
    <xf numFmtId="9" fontId="2" fillId="0" borderId="0" xfId="1" applyFont="1" applyBorder="1"/>
    <xf numFmtId="0" fontId="0" fillId="0" borderId="0" xfId="0" applyAlignment="1">
      <alignment horizontal="right"/>
    </xf>
    <xf numFmtId="2" fontId="0" fillId="0" borderId="3" xfId="0" applyNumberFormat="1" applyFont="1" applyBorder="1"/>
    <xf numFmtId="0" fontId="0" fillId="2" borderId="3" xfId="0" applyFont="1" applyFill="1" applyBorder="1"/>
    <xf numFmtId="9" fontId="0" fillId="2" borderId="9" xfId="1" applyFont="1" applyFill="1" applyBorder="1"/>
    <xf numFmtId="0" fontId="0" fillId="2" borderId="3" xfId="0" applyFill="1" applyBorder="1"/>
    <xf numFmtId="164" fontId="0" fillId="2" borderId="3" xfId="1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3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1" applyFont="1"/>
    <xf numFmtId="9" fontId="2" fillId="0" borderId="0" xfId="1" applyFont="1"/>
    <xf numFmtId="0" fontId="2" fillId="3" borderId="6" xfId="0" applyFont="1" applyFill="1" applyBorder="1" applyAlignment="1">
      <alignment horizontal="center"/>
    </xf>
    <xf numFmtId="9" fontId="0" fillId="3" borderId="4" xfId="1" applyFont="1" applyFill="1" applyBorder="1"/>
    <xf numFmtId="2" fontId="0" fillId="0" borderId="0" xfId="0" applyNumberFormat="1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13">
    <dxf>
      <fill>
        <patternFill patternType="solid">
          <fgColor indexed="64"/>
          <bgColor rgb="FFFFFF0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rgb="FFFFFF00"/>
        </patternFill>
      </fill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Calculations!$G$18</c:f>
              <c:strCache>
                <c:ptCount val="1"/>
                <c:pt idx="0">
                  <c:v>Means</c:v>
                </c:pt>
              </c:strCache>
            </c:strRef>
          </c:tx>
          <c:invertIfNegative val="0"/>
          <c:cat>
            <c:strRef>
              <c:f>Calculations!$F$19:$F$20</c:f>
              <c:strCache>
                <c:ptCount val="2"/>
                <c:pt idx="0">
                  <c:v>School A</c:v>
                </c:pt>
                <c:pt idx="1">
                  <c:v>District</c:v>
                </c:pt>
              </c:strCache>
            </c:strRef>
          </c:cat>
          <c:val>
            <c:numRef>
              <c:f>Calculations!$G$19:$G$20</c:f>
              <c:numCache>
                <c:formatCode>0.0</c:formatCode>
                <c:ptCount val="2"/>
                <c:pt idx="0">
                  <c:v>73.680000000000007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0-45A6-A6C7-8B13358A8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325248"/>
        <c:axId val="122327040"/>
        <c:axId val="0"/>
      </c:bar3DChart>
      <c:catAx>
        <c:axId val="1223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327040"/>
        <c:crosses val="autoZero"/>
        <c:auto val="1"/>
        <c:lblAlgn val="ctr"/>
        <c:lblOffset val="100"/>
        <c:noMultiLvlLbl val="0"/>
      </c:catAx>
      <c:valAx>
        <c:axId val="1223270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232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Calculations!$I$30</c:f>
              <c:strCache>
                <c:ptCount val="1"/>
                <c:pt idx="0">
                  <c:v>Variance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4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4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8C9B-481E-8714-28DAB21A6A9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4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4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C9B-481E-8714-28DAB21A6A9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30000"/>
                      <a:shade val="51000"/>
                      <a:satMod val="130000"/>
                    </a:schemeClr>
                  </a:gs>
                  <a:gs pos="80000">
                    <a:schemeClr val="accent4">
                      <a:tint val="30000"/>
                      <a:shade val="93000"/>
                      <a:satMod val="130000"/>
                    </a:schemeClr>
                  </a:gs>
                  <a:gs pos="100000">
                    <a:schemeClr val="accent4">
                      <a:tint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8C9B-481E-8714-28DAB21A6A9D}"/>
              </c:ext>
            </c:extLst>
          </c:dPt>
          <c:dLbls>
            <c:dLbl>
              <c:idx val="0"/>
              <c:layout>
                <c:manualLayout>
                  <c:x val="0.15125355424321957"/>
                  <c:y val="-9.44350758853288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201CB0-41A1-469B-90AD-F213767AF25E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C9B-481E-8714-28DAB21A6A9D}"/>
                </c:ext>
              </c:extLst>
            </c:dLbl>
            <c:dLbl>
              <c:idx val="1"/>
              <c:layout>
                <c:manualLayout>
                  <c:x val="0.21882190507436569"/>
                  <c:y val="0.16653822150814623"/>
                </c:manualLayout>
              </c:layout>
              <c:tx>
                <c:rich>
                  <a:bodyPr/>
                  <a:lstStyle/>
                  <a:p>
                    <a:fld id="{961A5B5C-8E5A-4B4F-9C0F-C48023DA5EE4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9B-481E-8714-28DAB21A6A9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B671CDB-32FB-49D8-A553-B92FC04E6E48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9B-481E-8714-28DAB21A6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Calculations!$H$31:$H$32</c:f>
              <c:strCache>
                <c:ptCount val="2"/>
                <c:pt idx="0">
                  <c:v>Reading Scores</c:v>
                </c:pt>
                <c:pt idx="1">
                  <c:v>Reading Intervention</c:v>
                </c:pt>
              </c:strCache>
            </c:strRef>
          </c:cat>
          <c:val>
            <c:numRef>
              <c:f>Calculations!$I$31:$I$32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9B-481E-8714-28DAB21A6A9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15</xdr:row>
      <xdr:rowOff>9525</xdr:rowOff>
    </xdr:from>
    <xdr:to>
      <xdr:col>16</xdr:col>
      <xdr:colOff>28576</xdr:colOff>
      <xdr:row>26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38</xdr:row>
      <xdr:rowOff>76200</xdr:rowOff>
    </xdr:from>
    <xdr:to>
      <xdr:col>12</xdr:col>
      <xdr:colOff>257175</xdr:colOff>
      <xdr:row>45</xdr:row>
      <xdr:rowOff>123825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32575" y="7594600"/>
          <a:ext cx="1390650" cy="133667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47625</xdr:colOff>
      <xdr:row>38</xdr:row>
      <xdr:rowOff>66675</xdr:rowOff>
    </xdr:from>
    <xdr:to>
      <xdr:col>14</xdr:col>
      <xdr:colOff>219075</xdr:colOff>
      <xdr:row>45</xdr:row>
      <xdr:rowOff>114300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813675" y="7585075"/>
          <a:ext cx="1390650" cy="1336675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85725</xdr:colOff>
      <xdr:row>38</xdr:row>
      <xdr:rowOff>76200</xdr:rowOff>
    </xdr:from>
    <xdr:to>
      <xdr:col>12</xdr:col>
      <xdr:colOff>257175</xdr:colOff>
      <xdr:row>45</xdr:row>
      <xdr:rowOff>123825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534150" y="7839075"/>
          <a:ext cx="1390650" cy="138112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428625</xdr:colOff>
      <xdr:row>41</xdr:row>
      <xdr:rowOff>38100</xdr:rowOff>
    </xdr:from>
    <xdr:to>
      <xdr:col>11</xdr:col>
      <xdr:colOff>390525</xdr:colOff>
      <xdr:row>43</xdr:row>
      <xdr:rowOff>9525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877050" y="8353425"/>
          <a:ext cx="5715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Gender</a:t>
          </a:r>
        </a:p>
      </xdr:txBody>
    </xdr:sp>
    <xdr:clientData/>
  </xdr:twoCellAnchor>
  <xdr:twoCellAnchor>
    <xdr:from>
      <xdr:col>12</xdr:col>
      <xdr:colOff>457200</xdr:colOff>
      <xdr:row>41</xdr:row>
      <xdr:rowOff>38100</xdr:rowOff>
    </xdr:from>
    <xdr:to>
      <xdr:col>13</xdr:col>
      <xdr:colOff>495300</xdr:colOff>
      <xdr:row>43</xdr:row>
      <xdr:rowOff>9525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24825" y="8353425"/>
          <a:ext cx="6477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Ethnicity</a:t>
          </a:r>
        </a:p>
      </xdr:txBody>
    </xdr:sp>
    <xdr:clientData/>
  </xdr:twoCellAnchor>
  <xdr:twoCellAnchor>
    <xdr:from>
      <xdr:col>11</xdr:col>
      <xdr:colOff>409574</xdr:colOff>
      <xdr:row>41</xdr:row>
      <xdr:rowOff>47624</xdr:rowOff>
    </xdr:from>
    <xdr:to>
      <xdr:col>12</xdr:col>
      <xdr:colOff>495299</xdr:colOff>
      <xdr:row>43</xdr:row>
      <xdr:rowOff>19049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566024" y="8118474"/>
          <a:ext cx="695325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000"/>
            <a:t>9%</a:t>
          </a:r>
        </a:p>
      </xdr:txBody>
    </xdr:sp>
    <xdr:clientData/>
  </xdr:twoCellAnchor>
  <xdr:twoCellAnchor>
    <xdr:from>
      <xdr:col>10</xdr:col>
      <xdr:colOff>19050</xdr:colOff>
      <xdr:row>27</xdr:row>
      <xdr:rowOff>9525</xdr:rowOff>
    </xdr:from>
    <xdr:to>
      <xdr:col>16</xdr:col>
      <xdr:colOff>19050</xdr:colOff>
      <xdr:row>36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H30:I32" totalsRowShown="0" headerRowDxfId="12" headerRowBorderDxfId="11" tableBorderDxfId="10" totalsRowBorderDxfId="9">
  <tableColumns count="2">
    <tableColumn id="1" xr3:uid="{00000000-0010-0000-0000-000001000000}" name=" " dataDxfId="8"/>
    <tableColumn id="2" xr3:uid="{00000000-0010-0000-0000-000002000000}" name="Variance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F18:G20" totalsRowShown="0" headerRowDxfId="6" dataDxfId="4" headerRowBorderDxfId="5" tableBorderDxfId="3" totalsRowBorderDxfId="2">
  <tableColumns count="2">
    <tableColumn id="1" xr3:uid="{00000000-0010-0000-0100-000001000000}" name=" " dataDxfId="1"/>
    <tableColumn id="2" xr3:uid="{00000000-0010-0000-0100-000002000000}" name="Mean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B10" sqref="B10"/>
    </sheetView>
  </sheetViews>
  <sheetFormatPr defaultRowHeight="14.5" x14ac:dyDescent="0.35"/>
  <cols>
    <col min="1" max="1" width="13.81640625" customWidth="1"/>
    <col min="2" max="2" width="9.54296875" bestFit="1" customWidth="1"/>
    <col min="4" max="4" width="9.26953125" bestFit="1" customWidth="1"/>
  </cols>
  <sheetData>
    <row r="1" spans="1:13" x14ac:dyDescent="0.35">
      <c r="A1" s="34" t="s">
        <v>14</v>
      </c>
      <c r="B1" s="34"/>
      <c r="C1" s="34"/>
      <c r="D1" s="34"/>
      <c r="E1" s="5"/>
      <c r="F1" s="5"/>
      <c r="G1" s="34" t="s">
        <v>0</v>
      </c>
      <c r="H1" s="34"/>
      <c r="I1" s="34"/>
      <c r="J1" s="34"/>
      <c r="K1" s="34"/>
      <c r="L1" s="34"/>
    </row>
    <row r="2" spans="1:13" x14ac:dyDescent="0.35">
      <c r="A2" s="6"/>
      <c r="B2" s="6"/>
      <c r="C2" s="6"/>
      <c r="D2" s="6"/>
      <c r="E2" s="5"/>
      <c r="F2" s="5"/>
      <c r="G2" s="6"/>
      <c r="H2" s="6"/>
      <c r="I2" s="5"/>
      <c r="J2" s="5"/>
      <c r="K2" s="5"/>
      <c r="L2" s="5"/>
    </row>
    <row r="3" spans="1:13" ht="16.5" x14ac:dyDescent="0.35">
      <c r="A3" s="37" t="s">
        <v>23</v>
      </c>
      <c r="B3" s="37"/>
      <c r="C3" s="37"/>
      <c r="D3" s="37"/>
      <c r="E3" s="5"/>
      <c r="F3" s="5"/>
      <c r="G3" s="33" t="s">
        <v>15</v>
      </c>
      <c r="H3" s="7" t="s">
        <v>1</v>
      </c>
      <c r="I3" s="30">
        <f>H6*H6</f>
        <v>279.22410000000002</v>
      </c>
      <c r="J3" s="5"/>
      <c r="K3" s="5"/>
      <c r="L3" s="5"/>
    </row>
    <row r="4" spans="1:13" ht="16.5" x14ac:dyDescent="0.35">
      <c r="A4" s="37"/>
      <c r="B4" s="37"/>
      <c r="C4" s="37"/>
      <c r="D4" s="37"/>
      <c r="E4" s="5"/>
      <c r="F4" s="5"/>
      <c r="G4" s="33"/>
      <c r="H4" s="6" t="s">
        <v>2</v>
      </c>
      <c r="I4" s="30">
        <f>I3+H7</f>
        <v>528.22410000000002</v>
      </c>
      <c r="J4" s="5"/>
      <c r="K4" s="5"/>
      <c r="L4" s="5"/>
    </row>
    <row r="5" spans="1:13" x14ac:dyDescent="0.35">
      <c r="A5" s="37"/>
      <c r="B5" s="37"/>
      <c r="C5" s="37"/>
      <c r="D5" s="37"/>
      <c r="E5" s="5"/>
      <c r="F5" s="5"/>
      <c r="G5" s="5"/>
      <c r="H5" s="5"/>
      <c r="I5" s="5"/>
      <c r="J5" s="5"/>
      <c r="K5" s="5"/>
      <c r="L5" s="5"/>
    </row>
    <row r="6" spans="1:13" x14ac:dyDescent="0.35">
      <c r="A6" s="5"/>
      <c r="B6" s="5"/>
      <c r="C6" s="5"/>
      <c r="D6" s="5"/>
      <c r="E6" s="5"/>
      <c r="F6" s="5"/>
      <c r="G6" s="1" t="s">
        <v>3</v>
      </c>
      <c r="H6" s="12">
        <v>16.71</v>
      </c>
      <c r="J6" s="5"/>
      <c r="K6" s="5"/>
      <c r="L6" s="5"/>
    </row>
    <row r="7" spans="1:13" x14ac:dyDescent="0.35">
      <c r="A7" t="s">
        <v>24</v>
      </c>
      <c r="B7" s="5"/>
      <c r="C7" s="5"/>
      <c r="D7" s="5"/>
      <c r="E7" s="5"/>
      <c r="F7" s="5"/>
      <c r="G7" s="1" t="s">
        <v>4</v>
      </c>
      <c r="H7" s="12">
        <v>249</v>
      </c>
      <c r="I7" s="5"/>
      <c r="J7" s="5"/>
      <c r="K7" s="5"/>
      <c r="L7" s="5"/>
    </row>
    <row r="8" spans="1:13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 ht="15" customHeight="1" x14ac:dyDescent="0.35">
      <c r="A9" s="5"/>
      <c r="B9" s="5" t="s">
        <v>7</v>
      </c>
      <c r="C9" s="5" t="s">
        <v>8</v>
      </c>
      <c r="D9" t="s">
        <v>27</v>
      </c>
      <c r="E9" s="5"/>
      <c r="F9" s="5"/>
      <c r="H9" s="1" t="s">
        <v>5</v>
      </c>
      <c r="I9" s="30">
        <f>(H6*H6)/((H6*H6)+H7)</f>
        <v>0.52860916417861281</v>
      </c>
      <c r="K9" s="5" t="s">
        <v>56</v>
      </c>
      <c r="L9" s="5"/>
      <c r="M9" t="s">
        <v>51</v>
      </c>
    </row>
    <row r="10" spans="1:13" ht="17" thickBot="1" x14ac:dyDescent="0.4">
      <c r="A10" s="1" t="s">
        <v>9</v>
      </c>
      <c r="B10" s="21">
        <v>0.53300000000000003</v>
      </c>
      <c r="C10" s="21">
        <v>0.23599999999999999</v>
      </c>
      <c r="D10" s="11">
        <f>B10/C10</f>
        <v>2.2584745762711869</v>
      </c>
      <c r="E10" s="5"/>
      <c r="F10" s="5"/>
      <c r="G10" s="5"/>
      <c r="H10" s="5"/>
      <c r="I10" s="5"/>
      <c r="K10" s="5" t="s">
        <v>57</v>
      </c>
      <c r="L10" s="5"/>
      <c r="M10" t="s">
        <v>54</v>
      </c>
    </row>
    <row r="11" spans="1:13" ht="17" thickBot="1" x14ac:dyDescent="0.4">
      <c r="A11" s="1" t="s">
        <v>10</v>
      </c>
      <c r="B11" s="21">
        <v>-0.95399999999999996</v>
      </c>
      <c r="C11" s="21">
        <v>0.46700000000000003</v>
      </c>
      <c r="D11" s="11">
        <f t="shared" ref="D11:D13" si="0">B11/C11</f>
        <v>-2.0428265524625266</v>
      </c>
      <c r="E11" s="5"/>
      <c r="F11" s="5"/>
      <c r="G11" s="2" t="s">
        <v>52</v>
      </c>
      <c r="H11" s="3">
        <f>SQRT(I9)</f>
        <v>0.72705513145745204</v>
      </c>
      <c r="I11" t="s">
        <v>22</v>
      </c>
      <c r="K11" s="5" t="s">
        <v>58</v>
      </c>
      <c r="L11" s="5"/>
      <c r="M11" t="s">
        <v>55</v>
      </c>
    </row>
    <row r="12" spans="1:13" ht="15" thickBot="1" x14ac:dyDescent="0.4">
      <c r="A12" s="1" t="s">
        <v>11</v>
      </c>
      <c r="B12" s="21">
        <v>1.008</v>
      </c>
      <c r="C12" s="21">
        <v>0.28699999999999998</v>
      </c>
      <c r="D12" s="11">
        <f t="shared" si="0"/>
        <v>3.51219512195122</v>
      </c>
      <c r="E12" s="5"/>
      <c r="F12" s="5"/>
      <c r="G12" s="5"/>
      <c r="H12" s="5"/>
      <c r="I12" s="5"/>
      <c r="J12" s="5"/>
      <c r="K12" s="5"/>
      <c r="L12" s="5"/>
    </row>
    <row r="13" spans="1:13" ht="17" thickBot="1" x14ac:dyDescent="0.4">
      <c r="A13" s="1" t="s">
        <v>12</v>
      </c>
      <c r="B13" s="21">
        <v>0.81799999999999995</v>
      </c>
      <c r="C13" s="21">
        <v>0.56599999999999995</v>
      </c>
      <c r="D13" s="11">
        <f t="shared" si="0"/>
        <v>1.4452296819787986</v>
      </c>
      <c r="E13" s="5"/>
      <c r="F13" s="5"/>
      <c r="G13" s="31" t="s">
        <v>53</v>
      </c>
      <c r="H13" s="4">
        <f>H11*H11</f>
        <v>0.52860916417861292</v>
      </c>
      <c r="I13" s="5" t="s">
        <v>6</v>
      </c>
      <c r="J13" s="5"/>
      <c r="K13" s="5"/>
      <c r="L13" s="5"/>
    </row>
    <row r="14" spans="1:13" x14ac:dyDescent="0.35">
      <c r="A14" s="10" t="s">
        <v>25</v>
      </c>
      <c r="B14" s="12">
        <v>1.28</v>
      </c>
      <c r="C14" s="12">
        <v>0.27700000000000002</v>
      </c>
      <c r="D14" s="11">
        <f t="shared" ref="D14" si="1">B14/C14</f>
        <v>4.6209386281588447</v>
      </c>
      <c r="E14" s="5"/>
      <c r="F14" s="5"/>
      <c r="G14" s="5"/>
      <c r="H14" s="9"/>
      <c r="I14" s="5"/>
      <c r="J14" s="5"/>
      <c r="K14" s="5"/>
      <c r="L14" s="5"/>
    </row>
    <row r="15" spans="1:13" x14ac:dyDescent="0.35">
      <c r="A15" s="10" t="s">
        <v>26</v>
      </c>
      <c r="B15" s="12"/>
      <c r="C15" s="12"/>
      <c r="D15" s="11" t="e">
        <f>B15/C15</f>
        <v>#DIV/0!</v>
      </c>
      <c r="F15" s="5"/>
      <c r="G15" s="5"/>
      <c r="H15" s="9"/>
      <c r="I15" s="5"/>
      <c r="J15" s="5"/>
      <c r="K15" s="5"/>
      <c r="L15" s="5"/>
    </row>
    <row r="16" spans="1:13" x14ac:dyDescent="0.35">
      <c r="A16" s="5"/>
      <c r="B16" s="5"/>
      <c r="C16" s="5"/>
      <c r="D16" s="5"/>
      <c r="E16" s="5"/>
      <c r="F16" s="5"/>
      <c r="K16" s="5"/>
      <c r="L16" s="5"/>
    </row>
    <row r="17" spans="1:12" x14ac:dyDescent="0.35">
      <c r="A17" s="35" t="s">
        <v>13</v>
      </c>
      <c r="B17" s="35"/>
      <c r="C17" s="35"/>
      <c r="D17" s="35"/>
      <c r="E17" s="5"/>
      <c r="F17" s="5"/>
      <c r="J17" s="5"/>
      <c r="K17" s="5"/>
      <c r="L17" s="5"/>
    </row>
    <row r="18" spans="1:12" x14ac:dyDescent="0.35">
      <c r="A18" s="35"/>
      <c r="B18" s="35"/>
      <c r="C18" s="35"/>
      <c r="D18" s="35"/>
      <c r="E18" s="5"/>
      <c r="F18" s="17" t="s">
        <v>18</v>
      </c>
      <c r="G18" s="16" t="s">
        <v>31</v>
      </c>
      <c r="H18" s="16"/>
      <c r="I18" s="16"/>
      <c r="J18" s="5"/>
      <c r="K18" s="5"/>
      <c r="L18" s="5"/>
    </row>
    <row r="19" spans="1:12" x14ac:dyDescent="0.35">
      <c r="A19" s="35"/>
      <c r="B19" s="35"/>
      <c r="C19" s="35"/>
      <c r="D19" s="35"/>
      <c r="E19" s="5"/>
      <c r="F19" s="17" t="s">
        <v>49</v>
      </c>
      <c r="G19" s="15">
        <v>73.680000000000007</v>
      </c>
      <c r="H19" s="14"/>
      <c r="I19" s="14"/>
      <c r="J19" s="5"/>
      <c r="K19" s="5"/>
      <c r="L19" s="5"/>
    </row>
    <row r="20" spans="1:12" x14ac:dyDescent="0.35">
      <c r="A20" s="5"/>
      <c r="B20" s="5"/>
      <c r="C20" s="5"/>
      <c r="D20" s="5"/>
      <c r="E20" s="5"/>
      <c r="F20" s="17" t="s">
        <v>50</v>
      </c>
      <c r="G20" s="15">
        <v>60</v>
      </c>
      <c r="H20" s="14"/>
      <c r="I20" s="14"/>
      <c r="J20" s="5"/>
      <c r="K20" s="5"/>
      <c r="L20" s="5"/>
    </row>
    <row r="21" spans="1:12" x14ac:dyDescent="0.35">
      <c r="A21" s="38" t="s">
        <v>28</v>
      </c>
      <c r="B21" s="35"/>
      <c r="C21" s="35"/>
      <c r="D21" s="35"/>
    </row>
    <row r="22" spans="1:12" ht="30" customHeight="1" x14ac:dyDescent="0.35">
      <c r="A22" s="35"/>
      <c r="B22" s="35"/>
      <c r="C22" s="35"/>
      <c r="D22" s="35"/>
    </row>
    <row r="24" spans="1:12" ht="17.25" customHeight="1" x14ac:dyDescent="0.35">
      <c r="A24" s="34" t="s">
        <v>16</v>
      </c>
      <c r="B24" s="34"/>
      <c r="C24" s="34"/>
      <c r="D24" s="34"/>
    </row>
    <row r="26" spans="1:12" ht="30" customHeight="1" x14ac:dyDescent="0.35">
      <c r="A26" s="37" t="s">
        <v>17</v>
      </c>
      <c r="B26" s="37"/>
      <c r="C26" s="37"/>
      <c r="D26" s="37"/>
    </row>
    <row r="28" spans="1:12" x14ac:dyDescent="0.35">
      <c r="A28" s="36" t="s">
        <v>19</v>
      </c>
      <c r="B28" s="36"/>
      <c r="C28" s="36"/>
      <c r="D28" s="36"/>
    </row>
    <row r="29" spans="1:12" x14ac:dyDescent="0.35">
      <c r="A29" s="8"/>
    </row>
    <row r="30" spans="1:12" x14ac:dyDescent="0.35">
      <c r="A30" s="37" t="s">
        <v>21</v>
      </c>
      <c r="B30" s="37"/>
      <c r="C30" s="37"/>
      <c r="D30" s="37"/>
      <c r="H30" s="18" t="s">
        <v>18</v>
      </c>
      <c r="I30" s="28" t="s">
        <v>32</v>
      </c>
    </row>
    <row r="31" spans="1:12" x14ac:dyDescent="0.35">
      <c r="A31" s="37"/>
      <c r="B31" s="37"/>
      <c r="C31" s="37"/>
      <c r="D31" s="37"/>
      <c r="H31" s="19" t="s">
        <v>48</v>
      </c>
      <c r="I31" s="29">
        <f>1-I32</f>
        <v>0.79</v>
      </c>
    </row>
    <row r="32" spans="1:12" x14ac:dyDescent="0.35">
      <c r="A32" s="8" t="s">
        <v>18</v>
      </c>
      <c r="H32" s="20" t="s">
        <v>47</v>
      </c>
      <c r="I32" s="13">
        <v>0.21</v>
      </c>
    </row>
    <row r="33" spans="1:10" x14ac:dyDescent="0.35">
      <c r="A33" s="36" t="s">
        <v>20</v>
      </c>
      <c r="B33" s="36"/>
      <c r="C33" s="36"/>
      <c r="D33" s="36"/>
    </row>
    <row r="34" spans="1:10" x14ac:dyDescent="0.35">
      <c r="A34" s="8"/>
    </row>
    <row r="35" spans="1:10" x14ac:dyDescent="0.35">
      <c r="A35" s="37" t="s">
        <v>29</v>
      </c>
      <c r="B35" s="37"/>
      <c r="C35" s="37"/>
      <c r="D35" s="37"/>
    </row>
    <row r="36" spans="1:10" ht="30" customHeight="1" x14ac:dyDescent="0.35">
      <c r="A36" s="37"/>
      <c r="B36" s="37"/>
      <c r="C36" s="37"/>
      <c r="D36" s="37"/>
    </row>
    <row r="39" spans="1:10" x14ac:dyDescent="0.35">
      <c r="E39" t="s">
        <v>38</v>
      </c>
      <c r="F39" t="s">
        <v>33</v>
      </c>
      <c r="G39" s="22" t="s">
        <v>42</v>
      </c>
      <c r="H39" s="22" t="s">
        <v>34</v>
      </c>
      <c r="I39" s="22" t="s">
        <v>41</v>
      </c>
      <c r="J39" s="27" t="s">
        <v>46</v>
      </c>
    </row>
    <row r="40" spans="1:10" x14ac:dyDescent="0.35">
      <c r="B40" s="32" t="s">
        <v>39</v>
      </c>
      <c r="C40" s="24" t="s">
        <v>40</v>
      </c>
      <c r="E40" s="14">
        <v>5</v>
      </c>
      <c r="F40" s="14" t="s">
        <v>35</v>
      </c>
      <c r="G40" s="14">
        <v>6.67</v>
      </c>
      <c r="H40" s="14">
        <v>3.87</v>
      </c>
      <c r="I40" s="23">
        <f>(G40-E40)/H40</f>
        <v>0.43152454780361754</v>
      </c>
      <c r="J40" s="26">
        <v>0.67</v>
      </c>
    </row>
    <row r="41" spans="1:10" x14ac:dyDescent="0.35">
      <c r="B41" s="32"/>
      <c r="C41" s="25" t="s">
        <v>34</v>
      </c>
      <c r="E41" s="14"/>
      <c r="F41" s="14" t="s">
        <v>36</v>
      </c>
      <c r="G41" s="14">
        <v>6.7</v>
      </c>
      <c r="H41" s="14">
        <v>4.3</v>
      </c>
      <c r="I41" s="23">
        <f>(G41-E40)/H41</f>
        <v>0.39534883720930236</v>
      </c>
      <c r="J41" s="26">
        <v>0.66</v>
      </c>
    </row>
    <row r="42" spans="1:10" x14ac:dyDescent="0.35">
      <c r="E42" s="14"/>
      <c r="F42" s="14" t="s">
        <v>37</v>
      </c>
      <c r="G42" s="14">
        <v>4.6399999999999997</v>
      </c>
      <c r="H42" s="14">
        <v>2.29</v>
      </c>
      <c r="I42" s="23">
        <f>(G42-E40)/H42</f>
        <v>-0.15720524017467263</v>
      </c>
      <c r="J42" s="26">
        <v>0.44</v>
      </c>
    </row>
    <row r="43" spans="1:10" x14ac:dyDescent="0.35">
      <c r="B43" t="s">
        <v>43</v>
      </c>
      <c r="J43" s="26"/>
    </row>
    <row r="44" spans="1:10" x14ac:dyDescent="0.35">
      <c r="B44" t="s">
        <v>44</v>
      </c>
      <c r="E44" t="s">
        <v>30</v>
      </c>
      <c r="J44" s="26"/>
    </row>
    <row r="45" spans="1:10" x14ac:dyDescent="0.35">
      <c r="B45" t="s">
        <v>45</v>
      </c>
      <c r="E45" s="14">
        <v>100</v>
      </c>
      <c r="F45" s="14" t="s">
        <v>35</v>
      </c>
      <c r="G45" s="14">
        <v>98.44</v>
      </c>
      <c r="H45" s="14">
        <v>12.58</v>
      </c>
      <c r="I45" s="23">
        <f>(G45-E45)/H45</f>
        <v>-0.12400635930047713</v>
      </c>
      <c r="J45" s="26">
        <v>0.45</v>
      </c>
    </row>
    <row r="46" spans="1:10" x14ac:dyDescent="0.35">
      <c r="E46" s="14"/>
      <c r="F46" s="14" t="s">
        <v>36</v>
      </c>
      <c r="G46" s="14">
        <v>91.2</v>
      </c>
      <c r="H46" s="14">
        <v>16</v>
      </c>
      <c r="I46" s="23">
        <f>(G46-E45)/H46</f>
        <v>-0.54999999999999982</v>
      </c>
      <c r="J46" s="26">
        <v>0.28999999999999998</v>
      </c>
    </row>
    <row r="47" spans="1:10" x14ac:dyDescent="0.35">
      <c r="E47" s="14"/>
      <c r="F47" s="14" t="s">
        <v>37</v>
      </c>
      <c r="G47" s="14">
        <v>105.27</v>
      </c>
      <c r="H47" s="14">
        <v>11.15</v>
      </c>
      <c r="I47" s="23">
        <f>(G47-E45)/H47</f>
        <v>0.47264573991031356</v>
      </c>
      <c r="J47" s="26">
        <v>0.68</v>
      </c>
    </row>
    <row r="48" spans="1:10" x14ac:dyDescent="0.35">
      <c r="J48" s="26"/>
    </row>
  </sheetData>
  <mergeCells count="13">
    <mergeCell ref="B40:B41"/>
    <mergeCell ref="G3:G4"/>
    <mergeCell ref="G1:L1"/>
    <mergeCell ref="A17:D19"/>
    <mergeCell ref="A1:D1"/>
    <mergeCell ref="A33:D33"/>
    <mergeCell ref="A30:D31"/>
    <mergeCell ref="A35:D36"/>
    <mergeCell ref="A21:D22"/>
    <mergeCell ref="A3:D5"/>
    <mergeCell ref="A24:D24"/>
    <mergeCell ref="A26:D26"/>
    <mergeCell ref="A28:D28"/>
  </mergeCells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Rosenblad, Sherry</cp:lastModifiedBy>
  <cp:lastPrinted>2012-10-09T19:56:33Z</cp:lastPrinted>
  <dcterms:created xsi:type="dcterms:W3CDTF">2012-09-18T02:50:36Z</dcterms:created>
  <dcterms:modified xsi:type="dcterms:W3CDTF">2020-03-05T21:42:50Z</dcterms:modified>
</cp:coreProperties>
</file>